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321abd8c1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озрахунок" sheetId="1" r:id="R2abce3e10e1146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;(#,##0.0);&quot;-&quot;"/>
    <x:numFmt numFmtId="201" formatCode="#,##0;(#,##0);&quot;-&quot;"/>
    <x:numFmt numFmtId="202" formatCode="0.0%"/>
  </x:numFmts>
  <x:fonts count="8">
    <x:font>
      <x:sz val="11"/>
      <x:name val="Carlito"/>
    </x:font>
    <x:font>
      <x:sz val="10"/>
      <x:color rgb="FF202823"/>
      <x:name val="Arial"/>
    </x:font>
    <x:font>
      <x:b/>
      <x:sz val="15"/>
      <x:color rgb="FF183B2C"/>
      <x:name val="Arial"/>
    </x:font>
    <x:font>
      <x:sz val="10"/>
      <x:color rgb="FF65746B"/>
      <x:name val="Arial"/>
    </x:font>
    <x:font>
      <x:b/>
      <x:sz val="10"/>
      <x:color rgb="FF202823"/>
      <x:name val="Arial"/>
    </x:font>
    <x:font>
      <x:b/>
      <x:sz val="10"/>
      <x:color rgb="FFFFFFFF"/>
      <x:name val="Arial"/>
    </x:font>
    <x:font>
      <x:sz val="10"/>
      <x:color rgb="FF1756A9"/>
      <x:name val="Arial"/>
    </x:font>
    <x:font>
      <x:b/>
      <x:sz val="9"/>
      <x:color rgb="FF20282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6EF"/>
      </x:patternFill>
    </x:fill>
    <x:fill>
      <x:patternFill patternType="solid">
        <x:fgColor rgb="FF183B2C"/>
      </x:patternFill>
    </x:fill>
    <x:fill>
      <x:patternFill patternType="solid">
        <x:fgColor rgb="FFFFF4D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3B8A7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0" fontId="7" fillId="2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52A22"/>
      </x:font>
      <x:fill>
        <x:patternFill patternType="solid">
          <x:bgColor rgb="FFFCE2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ea798688743f9" /><Relationship Type="http://schemas.openxmlformats.org/officeDocument/2006/relationships/theme" Target="/xl/theme/theme1.xml" Id="R0c0def0d646842ba" /><Relationship Type="http://schemas.openxmlformats.org/officeDocument/2006/relationships/sharedStrings" Target="/xl/sharedStrings.xml" Id="R9422749c42e24616" /><Relationship Type="http://schemas.openxmlformats.org/officeDocument/2006/relationships/worksheet" Target="/xl/worksheets/sheet1.xml" Id="R2abce3e10e1146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2C"/>
  </x:sheetPr>
  <x:sheetViews>
    <x:sheetView showGridLines="0" workbookViewId="0"/>
  </x:sheetViews>
  <x:sheetFormatPr defaultRowHeight="15"/>
  <x:cols>
    <x:col min="1" max="1" width="57" hidden="0" customWidth="1"/>
    <x:col min="2" max="2" width="13" hidden="0" customWidth="1"/>
    <x:col min="3" max="3" width="18" hidden="0" customWidth="1"/>
    <x:col min="4" max="4" width="18" hidden="0" customWidth="1"/>
    <x:col min="5" max="5" width="17" hidden="0" customWidth="1"/>
    <x:col min="6" max="6" width="17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29" customHeight="1">
      <x:c r="A2" s="3" t="str">
        <x:v>План навантаження прибирання</x:v>
      </x:c>
      <x:c r="B2" s="2"/>
      <x:c r="C2" s="2"/>
      <x:c r="D2" s="2"/>
      <x:c r="E2" s="2"/>
      <x:c r="F2" s="2"/>
    </x:row>
    <x:row r="3" ht="22" customHeight="1">
      <x:c r="A3" s="4" t="str">
        <x:v>Навчальний приклад. Замініть сині клітинки своїми даними.</x:v>
      </x:c>
      <x:c r="B3" s="2"/>
      <x:c r="C3" s="2"/>
      <x:c r="D3" s="2"/>
      <x:c r="E3" s="2"/>
      <x:c r="F3" s="2"/>
    </x:row>
    <x:row r="4" ht="22" customHeight="1">
      <x:c r="A4" s="5"/>
      <x:c r="B4" s="5"/>
      <x:c r="C4" s="5"/>
      <x:c r="D4" s="5"/>
      <x:c r="E4" s="5"/>
      <x:c r="F4" s="5"/>
    </x:row>
    <x:row r="5" ht="25" customHeight="1">
      <x:c r="A5" s="6" t="str">
        <x:v>Потрібно часу, хв</x:v>
      </x:c>
      <x:c r="B5" s="6"/>
      <x:c r="C5" s="9" t="n">
        <x:f>IF(COUNT(C25)=0,"",C25)</x:f>
        <x:v>790</x:v>
      </x:c>
      <x:c r="D5" s="2"/>
      <x:c r="E5" s="2"/>
      <x:c r="F5" s="2"/>
    </x:row>
    <x:row r="6" ht="25" customHeight="1">
      <x:c r="A6" s="6" t="str">
        <x:v>Доступно команді, хв</x:v>
      </x:c>
      <x:c r="B6" s="6"/>
      <x:c r="C6" s="9" t="n">
        <x:f>IF(COUNT(C27)=0,"",C27)</x:f>
        <x:v>750</x:v>
      </x:c>
      <x:c r="D6" s="2"/>
      <x:c r="E6" s="2"/>
      <x:c r="F6" s="2"/>
    </x:row>
    <x:row r="7" ht="25" customHeight="1">
      <x:c r="A7" s="6" t="str">
        <x:v>Залишок місткості, хв</x:v>
      </x:c>
      <x:c r="B7" s="6"/>
      <x:c r="C7" s="9" t="n">
        <x:f>IF(COUNT(C25,C27)&lt;2,"",C27-C25)</x:f>
        <x:v>-40</x:v>
      </x:c>
      <x:c r="D7" s="2"/>
      <x:c r="E7" s="2"/>
      <x:c r="F7" s="2"/>
    </x:row>
    <x:row r="8" ht="25" customHeight="1">
      <x:c r="A8" s="6" t="str">
        <x:v>Мінімум працівників за сумарним часом</x:v>
      </x:c>
      <x:c r="B8" s="6"/>
      <x:c r="C8" s="19" t="n">
        <x:f>IF(COUNT(C25,C26)&lt;2,"",ROUNDUP(C25/C26,0))</x:f>
        <x:v>3</x:v>
      </x:c>
      <x:c r="D8" s="2"/>
      <x:c r="E8" s="2"/>
      <x:c r="F8" s="2"/>
    </x:row>
    <x:row r="9" ht="25" customHeight="1">
      <x:c r="A9" s="6" t="str">
        <x:v>Частка доступного часу</x:v>
      </x:c>
      <x:c r="B9" s="6"/>
      <x:c r="C9" s="20" t="n">
        <x:f>IF(COUNT(C25,C27)&lt;2,"",IF(C27=0,"n.a.",C25/C27))</x:f>
        <x:v>1.0533333333333332</x:v>
      </x:c>
      <x:c r="D9" s="2"/>
      <x:c r="E9" s="2"/>
      <x:c r="F9" s="2"/>
    </x:row>
    <x:row r="10" ht="25" customHeight="1">
      <x:c r="A10" s="6" t="str">
        <x:v>Стан плану</x:v>
      </x:c>
      <x:c r="B10" s="6"/>
      <x:c r="C10" s="21" t="str">
        <x:f>IF(COUNT(C25:C27)&lt;3,"Перевірте ввід",IF(C25&gt;C27,"Бракує часу","Достатньо хвилин"))</x:f>
        <x:v>Бракує часу</x:v>
      </x:c>
      <x:c r="D10" s="2"/>
      <x:c r="E10" s="2"/>
      <x:c r="F10" s="2"/>
    </x:row>
    <x:row r="11" ht="22" customHeight="1">
      <x:c r="A11" s="2"/>
      <x:c r="B11" s="2"/>
      <x:c r="C11" s="2"/>
      <x:c r="D11" s="2"/>
      <x:c r="E11" s="2"/>
      <x:c r="F11" s="2"/>
    </x:row>
    <x:row r="12" ht="22" customHeight="1">
      <x:c r="A12" s="2"/>
      <x:c r="B12" s="2"/>
      <x:c r="C12" s="2"/>
      <x:c r="D12" s="2"/>
      <x:c r="E12" s="2"/>
      <x:c r="F12" s="2"/>
    </x:row>
    <x:row r="13" ht="34" customHeight="1">
      <x:c r="A13" s="13" t="str">
        <x:v>Робота</x:v>
      </x:c>
      <x:c r="B13" s="13" t="str">
        <x:v>Кількість</x:v>
      </x:c>
      <x:c r="C13" s="13" t="str">
        <x:v>Хв на одиницю</x:v>
      </x:c>
      <x:c r="D13" s="13" t="str">
        <x:v>Разом, хв</x:v>
      </x:c>
      <x:c r="E13" s="2"/>
      <x:c r="F13" s="2"/>
    </x:row>
    <x:row r="14" ht="22" customHeight="1">
      <x:c r="A14" s="2" t="str">
        <x:v>Виїзне прибирання</x:v>
      </x:c>
      <x:c r="B14" s="16" t="n">
        <x:v>12</x:v>
      </x:c>
      <x:c r="C14" s="17" t="n">
        <x:v>35</x:v>
      </x:c>
      <x:c r="D14" s="18" t="n">
        <x:f>IF(COUNT(B14:C14)&lt;2,"",IF(OR(B14&lt;0,C14&lt;0,MOD(B14,1)&lt;&gt;0),"n.a.",B14*C14))</x:f>
        <x:v>420</x:v>
      </x:c>
      <x:c r="E14" s="2"/>
      <x:c r="F14" s="2"/>
    </x:row>
    <x:row r="15" ht="22" customHeight="1">
      <x:c r="A15" s="2" t="str">
        <x:v>Проміжне прибирання</x:v>
      </x:c>
      <x:c r="B15" s="16" t="n">
        <x:v>8</x:v>
      </x:c>
      <x:c r="C15" s="17" t="n">
        <x:v>20</x:v>
      </x:c>
      <x:c r="D15" s="18" t="n">
        <x:f>IF(COUNT(B15:C15)&lt;2,"",IF(OR(B15&lt;0,C15&lt;0,MOD(B15,1)&lt;&gt;0),"n.a.",B15*C15))</x:f>
        <x:v>160</x:v>
      </x:c>
      <x:c r="E15" s="2"/>
      <x:c r="F15" s="2"/>
    </x:row>
    <x:row r="16" ht="22" customHeight="1">
      <x:c r="A16" s="2" t="str">
        <x:v>Додаткові роботи поза базовим прибиранням</x:v>
      </x:c>
      <x:c r="B16" s="16" t="n">
        <x:v>2</x:v>
      </x:c>
      <x:c r="C16" s="17" t="n">
        <x:v>60</x:v>
      </x:c>
      <x:c r="D16" s="18" t="n">
        <x:f>IF(COUNT(B16:C16)&lt;2,"",IF(OR(B16&lt;0,C16&lt;0,MOD(B16,1)&lt;&gt;0),"n.a.",B16*C16))</x:f>
        <x:v>120</x:v>
      </x:c>
      <x:c r="E16" s="2"/>
      <x:c r="F16" s="2"/>
    </x:row>
    <x:row r="17" ht="22" customHeight="1">
      <x:c r="A17" s="2" t="str">
        <x:v>Спільні зони</x:v>
      </x:c>
      <x:c r="B17" s="16" t="n">
        <x:v>1</x:v>
      </x:c>
      <x:c r="C17" s="17" t="n">
        <x:v>90</x:v>
      </x:c>
      <x:c r="D17" s="18" t="n">
        <x:f>IF(COUNT(B17:C17)&lt;2,"",IF(OR(B17&lt;0,C17&lt;0,MOD(B17,1)&lt;&gt;0),"n.a.",B17*C17))</x:f>
        <x:v>90</x:v>
      </x:c>
      <x:c r="E17" s="2"/>
      <x:c r="F17" s="2"/>
    </x:row>
    <x:row r="18" ht="22" customHeight="1">
      <x:c r="A18" s="2"/>
      <x:c r="B18" s="2"/>
      <x:c r="C18" s="2"/>
      <x:c r="D18" s="2"/>
      <x:c r="E18" s="2"/>
      <x:c r="F18" s="2"/>
    </x:row>
    <x:row r="19" ht="22" customHeight="1">
      <x:c r="A19" s="2"/>
      <x:c r="B19" s="2"/>
      <x:c r="C19" s="2"/>
      <x:c r="D19" s="2"/>
      <x:c r="E19" s="2"/>
      <x:c r="F19" s="2"/>
    </x:row>
    <x:row r="20" ht="34" customHeight="1">
      <x:c r="A20" s="13" t="str">
        <x:v>Доступність працівників</x:v>
      </x:c>
      <x:c r="B20" s="13"/>
      <x:c r="C20" s="13"/>
      <x:c r="D20" s="2"/>
      <x:c r="E20" s="2"/>
      <x:c r="F20" s="2"/>
    </x:row>
    <x:row r="21" ht="22" customHeight="1">
      <x:c r="A21" s="2" t="str">
        <x:v>Тривалість зміни на людину, хв</x:v>
      </x:c>
      <x:c r="B21" s="2"/>
      <x:c r="C21" s="17" t="n">
        <x:v>480</x:v>
      </x:c>
      <x:c r="D21" s="2"/>
      <x:c r="E21" s="2"/>
      <x:c r="F21" s="2"/>
    </x:row>
    <x:row r="22" ht="22" customHeight="1">
      <x:c r="A22" s="2" t="str">
        <x:v>Перерви на людину, хв</x:v>
      </x:c>
      <x:c r="B22" s="2"/>
      <x:c r="C22" s="17" t="n">
        <x:v>45</x:v>
      </x:c>
      <x:c r="D22" s="2"/>
      <x:c r="E22" s="2"/>
      <x:c r="F22" s="2"/>
    </x:row>
    <x:row r="23" ht="22" customHeight="1">
      <x:c r="A23" s="2" t="str">
        <x:v>Інші задачі поза таблицею на людину, хв</x:v>
      </x:c>
      <x:c r="B23" s="2"/>
      <x:c r="C23" s="17" t="n">
        <x:v>60</x:v>
      </x:c>
      <x:c r="D23" s="2"/>
      <x:c r="E23" s="2"/>
      <x:c r="F23" s="2"/>
    </x:row>
    <x:row r="24" ht="22" customHeight="1">
      <x:c r="A24" s="2" t="str">
        <x:v>Працівників у зміні</x:v>
      </x:c>
      <x:c r="B24" s="2"/>
      <x:c r="C24" s="16" t="n">
        <x:v>2</x:v>
      </x:c>
      <x:c r="D24" s="2"/>
      <x:c r="E24" s="2"/>
      <x:c r="F24" s="2"/>
    </x:row>
    <x:row r="25" ht="22" customHeight="1">
      <x:c r="A25" s="2" t="str">
        <x:v>Загальні трудовитрати, хв</x:v>
      </x:c>
      <x:c r="B25" s="2"/>
      <x:c r="C25" s="2" t="n">
        <x:f>IF(COUNT(D14:D17)&lt;4,"",SUM(D14:D17))</x:f>
        <x:v>790</x:v>
      </x:c>
      <x:c r="D25" s="2"/>
      <x:c r="E25" s="2"/>
      <x:c r="F25" s="2"/>
    </x:row>
    <x:row r="26" ht="22" customHeight="1">
      <x:c r="A26" s="2" t="str">
        <x:v>Час на одного працівника, хв</x:v>
      </x:c>
      <x:c r="B26" s="2"/>
      <x:c r="C26" s="2" t="n">
        <x:f>IF(COUNT(C21:C23)&lt;3,"",IF(OR(MIN(C21:C23)&lt;0,C21-C22-C23&lt;=0),"",C21-C22-C23))</x:f>
        <x:v>375</x:v>
      </x:c>
      <x:c r="D26" s="2"/>
      <x:c r="E26" s="2"/>
      <x:c r="F26" s="2"/>
    </x:row>
    <x:row r="27" ht="22" customHeight="1">
      <x:c r="A27" s="2" t="str">
        <x:v>Час команди, хв</x:v>
      </x:c>
      <x:c r="B27" s="2"/>
      <x:c r="C27" s="2" t="n">
        <x:f>IF(COUNT(C26,C24)&lt;2,"",IF(OR(C24&lt;0,MOD(C24,1)&lt;&gt;0),"",C26*C24))</x:f>
        <x:v>750</x:v>
      </x:c>
      <x:c r="D27" s="2"/>
      <x:c r="E27" s="2"/>
      <x:c r="F27" s="2"/>
    </x:row>
    <x:row r="28" ht="22" customHeight="1">
      <x:c r="A28" s="2"/>
      <x:c r="B28" s="2"/>
      <x:c r="C28" s="2"/>
      <x:c r="D28" s="2"/>
      <x:c r="E28" s="2"/>
      <x:c r="F28" s="2"/>
    </x:row>
    <x:row r="29" ht="22" customHeight="1">
      <x:c r="A29" s="2"/>
      <x:c r="B29" s="2"/>
      <x:c r="C29" s="2"/>
      <x:c r="D29" s="2"/>
      <x:c r="E29" s="2"/>
      <x:c r="F29" s="2"/>
    </x:row>
    <x:row r="30" ht="22" customHeight="1">
      <x:c r="A30" s="22" t="str">
        <x:v>Умови розрахунку</x:v>
      </x:c>
      <x:c r="B30" s="2"/>
      <x:c r="C30" s="2"/>
      <x:c r="D30" s="2"/>
      <x:c r="E30" s="2"/>
      <x:c r="F30" s="2"/>
    </x:row>
    <x:row r="31" ht="22" customHeight="1">
      <x:c r="A31" s="4" t="str">
        <x:v>Розрахунок за одну зміну. Час задач задає ваш готель.</x:v>
      </x:c>
      <x:c r="B31" s="4"/>
      <x:c r="C31" s="4"/>
      <x:c r="D31" s="4"/>
      <x:c r="E31" s="4"/>
      <x:c r="F31" s="4"/>
    </x:row>
    <x:row r="32" ht="22" customHeight="1">
      <x:c r="A32" s="4" t="str">
        <x:v>Додаткові роботи не включайте вдруге в базове прибирання.</x:v>
      </x:c>
      <x:c r="B32" s="4"/>
      <x:c r="C32" s="4"/>
      <x:c r="D32" s="4"/>
      <x:c r="E32" s="4"/>
      <x:c r="F32" s="4"/>
    </x:row>
    <x:row r="33" ht="22" customHeight="1">
      <x:c r="A33" s="4" t="str">
        <x:v>Сумарний час не гарантує готовності кожного номера до дедлайну.</x:v>
      </x:c>
      <x:c r="B33" s="4"/>
      <x:c r="C33" s="4"/>
      <x:c r="D33" s="4"/>
      <x:c r="E33" s="4"/>
      <x:c r="F33" s="4"/>
    </x:row>
    <x:row r="34" ht="22" customHeight="1">
      <x:c r="A34" s="4" t="str">
        <x:v>Зведені формули є моделлю VDALO, версія 24.10.2026.</x:v>
      </x:c>
      <x:c r="B34" s="4"/>
      <x:c r="C34" s="4"/>
      <x:c r="D34" s="4"/>
      <x:c r="E34" s="4"/>
      <x:c r="F34" s="4"/>
    </x:row>
    <x:row r="35" ht="22" customHeight="1">
      <x:c r="A35" s="4"/>
      <x:c r="B35" s="4"/>
      <x:c r="C35" s="4"/>
      <x:c r="D35" s="4"/>
      <x:c r="E35" s="4"/>
      <x:c r="F35" s="4"/>
    </x:row>
    <x:row r="36" ht="22" customHeight="1">
      <x:c r="A36" s="2"/>
      <x:c r="B36" s="2"/>
      <x:c r="C36" s="2"/>
      <x:c r="D36" s="2"/>
      <x:c r="E36" s="2"/>
      <x:c r="F36" s="2"/>
    </x:row>
  </x:sheetData>
  <x:conditionalFormatting sqref="C7:C7">
    <x:cfRule type="cellIs" dxfId="0" priority="1" operator="lessThan">
      <x:formula>0</x:formula>
    </x:cfRule>
  </x:conditionalFormatting>
  <x:pageMargins left="0.7" right="0.7" top="0.75" bottom="0.75" header="0.3" footer="0.3"/>
</x:worksheet>
</file>